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'!$A$1:$H$86</definedName>
  </definedNames>
  <calcPr fullCalcOnLoad="1"/>
</workbook>
</file>

<file path=xl/sharedStrings.xml><?xml version="1.0" encoding="utf-8"?>
<sst xmlns="http://schemas.openxmlformats.org/spreadsheetml/2006/main" count="310" uniqueCount="174">
  <si>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</si>
  <si>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</si>
  <si>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</si>
  <si>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</si>
  <si>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</si>
  <si>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</si>
  <si>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</si>
  <si>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</si>
  <si>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</si>
  <si>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</si>
  <si>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</si>
  <si>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</si>
  <si>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</si>
  <si>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</si>
  <si>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</si>
  <si>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</si>
  <si>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</si>
  <si>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</si>
  <si>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</si>
  <si>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</si>
  <si>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</si>
  <si>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</si>
  <si>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</si>
  <si>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</si>
  <si>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</si>
  <si>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</si>
  <si>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</si>
  <si>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</si>
  <si>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</si>
  <si>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</si>
  <si>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</si>
  <si>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</si>
  <si>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</si>
  <si>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</si>
  <si>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</si>
  <si>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</si>
  <si>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</si>
  <si>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</si>
  <si>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</si>
  <si>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</si>
  <si>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</si>
  <si>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</si>
  <si>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</si>
  <si>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</si>
  <si>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</si>
  <si>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</si>
  <si>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</si>
  <si>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</si>
  <si>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</si>
  <si>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</si>
  <si>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</si>
  <si>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</si>
  <si>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</si>
  <si>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</si>
  <si>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</si>
  <si>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</si>
  <si>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</si>
  <si>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</si>
  <si>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</si>
  <si>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</si>
  <si>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</si>
  <si>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</si>
  <si>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</si>
  <si>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</si>
  <si>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</si>
  <si>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</si>
  <si>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</si>
  <si>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</si>
  <si>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</si>
  <si>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</si>
  <si>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</si>
  <si>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</si>
  <si>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</si>
  <si>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</si>
  <si>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</si>
  <si>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</si>
  <si>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</si>
  <si>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</si>
  <si>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</si>
  <si>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</si>
  <si>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</si>
  <si>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</si>
  <si>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</si>
  <si>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</si>
  <si>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</si>
  <si>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</si>
  <si>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</si>
  <si>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</si>
  <si>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</si>
  <si>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</si>
  <si>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</si>
  <si>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</si>
  <si>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</si>
  <si>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</si>
  <si>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</si>
  <si>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</si>
  <si>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</si>
  <si>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</si>
  <si>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</si>
  <si>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</si>
  <si>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</si>
  <si>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</si>
  <si>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</si>
  <si>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</si>
  <si>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</si>
  <si>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</si>
  <si>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</si>
  <si>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</si>
  <si>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</si>
  <si>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</si>
  <si>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</si>
  <si>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</si>
  <si>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</si>
  <si>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</si>
  <si>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</si>
  <si>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</si>
  <si>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</si>
  <si>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</si>
  <si>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</si>
  <si>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</si>
  <si>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Nr. Crt.</t>
  </si>
  <si>
    <t>denumire strada</t>
  </si>
  <si>
    <t>lungime</t>
  </si>
  <si>
    <t>(m)</t>
  </si>
  <si>
    <t>latime</t>
  </si>
  <si>
    <t>PC(m)</t>
  </si>
  <si>
    <t>AC(m)</t>
  </si>
  <si>
    <t>S</t>
  </si>
  <si>
    <t>carosabil+strazi laterale (mp)</t>
  </si>
  <si>
    <t>AC</t>
  </si>
  <si>
    <t>(mp)</t>
  </si>
  <si>
    <t>accese</t>
  </si>
  <si>
    <t>COTOCESTI</t>
  </si>
  <si>
    <t>VALEA COTIGIOII</t>
  </si>
  <si>
    <t xml:space="preserve">4.0-5.0 </t>
  </si>
  <si>
    <t>MOCANCA</t>
  </si>
  <si>
    <t>STRENGARULUI</t>
  </si>
  <si>
    <t>SALCAMULUI</t>
  </si>
  <si>
    <t>DAVIDESTI</t>
  </si>
  <si>
    <t>3.5-4.0</t>
  </si>
  <si>
    <t>MESTERILOR</t>
  </si>
  <si>
    <t>DUDULUI</t>
  </si>
  <si>
    <t>SUDULUI</t>
  </si>
  <si>
    <t>APUSULUI tr1</t>
  </si>
  <si>
    <t>APUSULUI tr2</t>
  </si>
  <si>
    <t>PLOPILOR</t>
  </si>
  <si>
    <t>RASARITULUI</t>
  </si>
  <si>
    <t>POSTASILOR tr1</t>
  </si>
  <si>
    <t>POSTASILOR tr2</t>
  </si>
  <si>
    <t>POSTASILOR tr3</t>
  </si>
  <si>
    <t>ZORILOR</t>
  </si>
  <si>
    <t>VIILOR</t>
  </si>
  <si>
    <t xml:space="preserve">3.0-4.0 </t>
  </si>
  <si>
    <t>TEILOR</t>
  </si>
  <si>
    <t>ALUNULUI</t>
  </si>
  <si>
    <t>MAGURA TR1</t>
  </si>
  <si>
    <t>4.0-5.50</t>
  </si>
  <si>
    <t>MAGURA TR2</t>
  </si>
  <si>
    <t>G-RAL MARIN DRAGNEA TR1</t>
  </si>
  <si>
    <t>G-RAL MARIN DRAGNEA TR2</t>
  </si>
  <si>
    <t>NORDULUI</t>
  </si>
  <si>
    <t>CALEA LUI IOCAN</t>
  </si>
  <si>
    <t>MOROMETE</t>
  </si>
  <si>
    <t>OLOGANI TR1</t>
  </si>
  <si>
    <t>OLOGANI TR2</t>
  </si>
  <si>
    <t>OLOGANI TR3</t>
  </si>
  <si>
    <t>NOTARULUI TR1</t>
  </si>
  <si>
    <t>NOTARULUI TR2</t>
  </si>
  <si>
    <t>NOTARULUI TR3</t>
  </si>
  <si>
    <t>4.0-5.0</t>
  </si>
  <si>
    <t>ZOOTEHNIEI TR1</t>
  </si>
  <si>
    <t>ZOOTEHNIEI TR2</t>
  </si>
  <si>
    <t>DEVIZ  GENERAL 
al obiectivului de investiţie : “Modernizare strazi de interes local faza 2, comuna Clinceni Jud Ilfov”</t>
  </si>
  <si>
    <t>UAT CLINCENI</t>
  </si>
</sst>
</file>

<file path=xl/styles.xml><?xml version="1.0" encoding="utf-8"?>
<styleSheet xmlns="http://schemas.openxmlformats.org/spreadsheetml/2006/main">
  <numFmts count="4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/mmm/yyyy"/>
    <numFmt numFmtId="189" formatCode="#,##0.0000"/>
    <numFmt numFmtId="190" formatCode="[$-418]d\ mmmm\ yyyy"/>
    <numFmt numFmtId="191" formatCode="#,##0.0"/>
    <numFmt numFmtId="192" formatCode="#,##0.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9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8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110" zoomScaleNormal="110" zoomScalePageLayoutView="0" workbookViewId="0" topLeftCell="A1">
      <selection activeCell="C36" sqref="C36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129" t="s">
        <v>172</v>
      </c>
      <c r="B2" s="130"/>
      <c r="C2" s="130"/>
      <c r="D2" s="130"/>
      <c r="E2" s="130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131" t="s">
        <v>0</v>
      </c>
      <c r="B5" s="133" t="s">
        <v>1</v>
      </c>
      <c r="C5" s="133" t="s">
        <v>28</v>
      </c>
      <c r="D5" s="133"/>
      <c r="E5" s="135"/>
      <c r="F5" s="139" t="s">
        <v>51</v>
      </c>
      <c r="G5" s="125" t="s">
        <v>100</v>
      </c>
      <c r="H5" s="125" t="s">
        <v>113</v>
      </c>
    </row>
    <row r="6" spans="1:8" ht="25.5">
      <c r="A6" s="132"/>
      <c r="B6" s="134"/>
      <c r="C6" s="24" t="s">
        <v>96</v>
      </c>
      <c r="D6" s="9" t="s">
        <v>97</v>
      </c>
      <c r="E6" s="31" t="s">
        <v>98</v>
      </c>
      <c r="F6" s="139"/>
      <c r="G6" s="125"/>
      <c r="H6" s="125"/>
    </row>
    <row r="7" spans="1:8" ht="12.75">
      <c r="A7" s="132"/>
      <c r="B7" s="134"/>
      <c r="C7" s="8" t="s">
        <v>2</v>
      </c>
      <c r="D7" s="10" t="s">
        <v>2</v>
      </c>
      <c r="E7" s="32" t="s">
        <v>2</v>
      </c>
      <c r="F7" s="139"/>
      <c r="G7" s="125"/>
      <c r="H7" s="125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126" t="s">
        <v>41</v>
      </c>
      <c r="B9" s="127"/>
      <c r="C9" s="127"/>
      <c r="D9" s="127"/>
      <c r="E9" s="128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126" t="s">
        <v>43</v>
      </c>
      <c r="B15" s="127"/>
      <c r="C15" s="127"/>
      <c r="D15" s="127"/>
      <c r="E15" s="128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126" t="s">
        <v>44</v>
      </c>
      <c r="B18" s="127"/>
      <c r="C18" s="127"/>
      <c r="D18" s="127"/>
      <c r="E18" s="128"/>
      <c r="F18" s="40"/>
      <c r="G18" s="39"/>
    </row>
    <row r="19" spans="1:8" ht="12.75">
      <c r="A19" s="60" t="s">
        <v>6</v>
      </c>
      <c r="B19" s="66" t="s">
        <v>55</v>
      </c>
      <c r="C19" s="67">
        <v>500</v>
      </c>
      <c r="D19" s="80">
        <f aca="true" t="shared" si="0" ref="D19:D32">ROUND(0.19*C19,2)</f>
        <v>95</v>
      </c>
      <c r="E19" s="81">
        <f aca="true" t="shared" si="1" ref="E19:E32">D19+C19</f>
        <v>595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29100</v>
      </c>
      <c r="D20" s="78">
        <f t="shared" si="0"/>
        <v>5529</v>
      </c>
      <c r="E20" s="79">
        <f t="shared" si="1"/>
        <v>34629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0</v>
      </c>
      <c r="D21" s="78">
        <f t="shared" si="0"/>
        <v>0</v>
      </c>
      <c r="E21" s="79">
        <f t="shared" si="1"/>
        <v>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C24+C25+C26+C27+C28+C29</f>
        <v>333774.63800000004</v>
      </c>
      <c r="D23" s="78">
        <f>SUM(D24:D29)</f>
        <v>63417.18</v>
      </c>
      <c r="E23" s="79">
        <f>SUM(E24:E29)</f>
        <v>397191.81799999997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90000</v>
      </c>
      <c r="D26" s="82">
        <f t="shared" si="0"/>
        <v>17100</v>
      </c>
      <c r="E26" s="83">
        <f t="shared" si="1"/>
        <v>107100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0</v>
      </c>
      <c r="D27" s="84">
        <f t="shared" si="0"/>
        <v>0</v>
      </c>
      <c r="E27" s="85">
        <f t="shared" si="1"/>
        <v>0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22161.331</v>
      </c>
      <c r="D28" s="84">
        <f t="shared" si="0"/>
        <v>4210.65</v>
      </c>
      <c r="E28" s="85">
        <f t="shared" si="1"/>
        <v>26371.981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221613.307</v>
      </c>
      <c r="D29" s="84">
        <f t="shared" si="0"/>
        <v>42106.53</v>
      </c>
      <c r="E29" s="85">
        <f t="shared" si="1"/>
        <v>263719.837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62051.726</v>
      </c>
      <c r="D30" s="78">
        <f t="shared" si="0"/>
        <v>11789.83</v>
      </c>
      <c r="E30" s="79">
        <f t="shared" si="1"/>
        <v>73841.556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110806.654</v>
      </c>
      <c r="D31" s="78">
        <f t="shared" si="0"/>
        <v>21053.26</v>
      </c>
      <c r="E31" s="79">
        <f t="shared" si="1"/>
        <v>131859.914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155129.314</v>
      </c>
      <c r="D32" s="86">
        <f t="shared" si="0"/>
        <v>29474.57</v>
      </c>
      <c r="E32" s="87">
        <f t="shared" si="1"/>
        <v>184603.88400000002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691362.332</v>
      </c>
      <c r="D33" s="88">
        <f>_xlfn.SUMIFS(D19:D32,$F$19:$F$32,"&lt;&gt;")</f>
        <v>131358.84</v>
      </c>
      <c r="E33" s="89">
        <f>_xlfn.SUMIFS(E19:E32,$F$19:$F$32,"&lt;&gt;")</f>
        <v>822721.172</v>
      </c>
      <c r="F33" s="40"/>
      <c r="G33" s="39"/>
    </row>
    <row r="34" spans="1:7" ht="26.25" customHeight="1">
      <c r="A34" s="136" t="s">
        <v>46</v>
      </c>
      <c r="B34" s="137"/>
      <c r="C34" s="137"/>
      <c r="D34" s="137"/>
      <c r="E34" s="138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22161330.68</v>
      </c>
      <c r="D35" s="78">
        <f>D36+D37</f>
        <v>4210652.83</v>
      </c>
      <c r="E35" s="79">
        <f>E36+E37</f>
        <v>26371983.509999998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16659775.68</v>
      </c>
      <c r="D36" s="82">
        <f>ROUND(0.19*C36,2)</f>
        <v>3165357.38</v>
      </c>
      <c r="E36" s="83">
        <f>D36+C36</f>
        <v>19825133.06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5501555</v>
      </c>
      <c r="D37" s="82">
        <f>ROUND(0.19*C37,2)</f>
        <v>1045295.45</v>
      </c>
      <c r="E37" s="83">
        <f>D37+C37</f>
        <v>6546850.45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22161330.68</v>
      </c>
      <c r="D53" s="88">
        <f>_xlfn.SUMIFS(D35:D52,$F$35:$F$52,"&lt;&gt;")</f>
        <v>4210652.83</v>
      </c>
      <c r="E53" s="89">
        <f>_xlfn.SUMIFS(E35:E52,$F$35:$F$52,"&lt;&gt;")</f>
        <v>26371983.509999998</v>
      </c>
      <c r="F53" s="40"/>
      <c r="G53" s="39"/>
      <c r="H53" s="39"/>
    </row>
    <row r="54" spans="1:8" ht="25.5" customHeight="1">
      <c r="A54" s="126" t="s">
        <v>19</v>
      </c>
      <c r="B54" s="127"/>
      <c r="C54" s="127"/>
      <c r="D54" s="127"/>
      <c r="E54" s="128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554033.267</v>
      </c>
      <c r="D55" s="78">
        <f>D56+D57</f>
        <v>105266.32</v>
      </c>
      <c r="E55" s="79">
        <f>E56+E57</f>
        <v>659299.587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498629.94</v>
      </c>
      <c r="D56" s="78">
        <f>ROUND(0.19*C56,2)</f>
        <v>94739.69</v>
      </c>
      <c r="E56" s="79">
        <f>D56+C56</f>
        <v>593369.63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55403.327</v>
      </c>
      <c r="D57" s="78">
        <f>ROUND(0.19*C57,2)</f>
        <v>10526.63</v>
      </c>
      <c r="E57" s="79">
        <f>D57+C57</f>
        <v>65929.957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246544.8</v>
      </c>
      <c r="D58" s="78">
        <f>SUM(D59:D63)</f>
        <v>46843.509999999995</v>
      </c>
      <c r="E58" s="79">
        <f>SUM(E59:E63)</f>
        <v>293388.31000000006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v>110806.65</v>
      </c>
      <c r="D60" s="78">
        <f t="shared" si="2"/>
        <v>21053.26</v>
      </c>
      <c r="E60" s="79">
        <f t="shared" si="3"/>
        <v>131859.91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v>22161.33</v>
      </c>
      <c r="D61" s="78">
        <f t="shared" si="2"/>
        <v>4210.65</v>
      </c>
      <c r="E61" s="79">
        <f t="shared" si="3"/>
        <v>26371.980000000003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v>113576.82</v>
      </c>
      <c r="D62" s="78">
        <f t="shared" si="2"/>
        <v>21579.6</v>
      </c>
      <c r="E62" s="79">
        <f t="shared" si="3"/>
        <v>135156.42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v>457053.86</v>
      </c>
      <c r="D64" s="78">
        <f t="shared" si="2"/>
        <v>86840.23</v>
      </c>
      <c r="E64" s="79">
        <f t="shared" si="3"/>
        <v>543894.09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0</v>
      </c>
      <c r="D65" s="78">
        <f t="shared" si="2"/>
        <v>0</v>
      </c>
      <c r="E65" s="79">
        <f t="shared" si="3"/>
        <v>0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1257631.9270000001</v>
      </c>
      <c r="D66" s="88">
        <f>_xlfn.SUMIFS(D55:D65,$F$55:$F$65,"&lt;&gt;")</f>
        <v>238950.06</v>
      </c>
      <c r="E66" s="89">
        <f>_xlfn.SUMIFS(E55:E65,$F$55:$F$65,"&lt;&gt;")</f>
        <v>1496581.9870000002</v>
      </c>
      <c r="F66" s="40"/>
      <c r="G66" s="39"/>
      <c r="H66" s="39"/>
    </row>
    <row r="67" spans="1:8" ht="27" customHeight="1">
      <c r="A67" s="126" t="s">
        <v>91</v>
      </c>
      <c r="B67" s="127"/>
      <c r="C67" s="127"/>
      <c r="D67" s="127"/>
      <c r="E67" s="128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24110324.938999996</v>
      </c>
      <c r="D71" s="107">
        <f>_xlfn.SUMIFS(D10:D70,$F$10:$F$70,"&lt;&gt;")</f>
        <v>4580961.73</v>
      </c>
      <c r="E71" s="108">
        <f>_xlfn.SUMIFS(E10:E70,$F$10:$F$70,"&lt;&gt;")</f>
        <v>28691286.668999996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22659960.62</v>
      </c>
      <c r="D72" s="107">
        <f>_xlfn.SUMIFS(D10:D70,$H$10:$H$70,"da")</f>
        <v>4305392.5200000005</v>
      </c>
      <c r="E72" s="108">
        <f>_xlfn.SUMIFS(E10:E70,$H$10:$H$70,"da")</f>
        <v>26965353.139999997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28691286.669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28092727.358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598559.311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16659775.68</v>
      </c>
      <c r="D81" s="97">
        <f>_xlfn.SUMIFS(C35:C52,G35:G52,"=nu")</f>
        <v>5501555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18124931.704491384</v>
      </c>
      <c r="D82" s="97">
        <f>(_xlfn.SUMIFS(C35:C52,G35:G52,"=nu")/((_xlfn.SUMIFS(C35:C52,G35:G52,"=da")+(_xlfn.SUMIFS(C35:C52,G35:G52,"=nu")))))*((_xlfn.SUMIFS(C10:C69,G10:G69,"=da")+(_xlfn.SUMIFS(C10:C69,G10:G69,"=nu"))))</f>
        <v>5985393.234508611</v>
      </c>
      <c r="E82" s="100"/>
      <c r="F82" s="101"/>
    </row>
    <row r="83" spans="1:6" ht="15.75">
      <c r="A83" s="6"/>
      <c r="B83" s="96" t="s">
        <v>116</v>
      </c>
      <c r="C83" s="97">
        <f>C82/C88</f>
        <v>944548.0069045486</v>
      </c>
      <c r="D83" s="97">
        <f>D82/C88</f>
        <v>311917.93394698063</v>
      </c>
      <c r="E83" s="100"/>
      <c r="F83" s="101"/>
    </row>
    <row r="84" spans="1:6" ht="15.75">
      <c r="A84" s="6"/>
      <c r="B84" s="96" t="s">
        <v>114</v>
      </c>
      <c r="C84" s="97">
        <f>C82/C88/C87</f>
        <v>188909.60138090973</v>
      </c>
      <c r="D84" s="97">
        <f>D82/C88/C87</f>
        <v>62383.586789396126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19.189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 t="s">
        <v>173</v>
      </c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H5:H7"/>
    <mergeCell ref="A67:E67"/>
    <mergeCell ref="A34:E34"/>
    <mergeCell ref="A54:E54"/>
    <mergeCell ref="A15:E15"/>
    <mergeCell ref="F5:F7"/>
    <mergeCell ref="G5:G7"/>
    <mergeCell ref="A18:E18"/>
    <mergeCell ref="A9:E9"/>
    <mergeCell ref="A2:E2"/>
    <mergeCell ref="A5:A7"/>
    <mergeCell ref="B5:B7"/>
    <mergeCell ref="C5:E5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C4" sqref="C4:C38"/>
    </sheetView>
  </sheetViews>
  <sheetFormatPr defaultColWidth="9.140625" defaultRowHeight="12.75"/>
  <sheetData>
    <row r="1" spans="1:8" ht="31.5">
      <c r="A1" s="140" t="s">
        <v>120</v>
      </c>
      <c r="B1" s="140" t="s">
        <v>121</v>
      </c>
      <c r="C1" s="117" t="s">
        <v>122</v>
      </c>
      <c r="D1" s="117" t="s">
        <v>124</v>
      </c>
      <c r="E1" s="117" t="s">
        <v>124</v>
      </c>
      <c r="F1" s="117" t="s">
        <v>127</v>
      </c>
      <c r="G1" s="117" t="s">
        <v>127</v>
      </c>
      <c r="H1" s="117" t="s">
        <v>127</v>
      </c>
    </row>
    <row r="2" spans="1:8" ht="78.75">
      <c r="A2" s="141"/>
      <c r="B2" s="141"/>
      <c r="C2" s="118" t="s">
        <v>123</v>
      </c>
      <c r="D2" s="118" t="s">
        <v>125</v>
      </c>
      <c r="E2" s="118" t="s">
        <v>126</v>
      </c>
      <c r="F2" s="118" t="s">
        <v>128</v>
      </c>
      <c r="G2" s="118" t="s">
        <v>129</v>
      </c>
      <c r="H2" s="118" t="s">
        <v>131</v>
      </c>
    </row>
    <row r="3" spans="1:8" ht="16.5" thickBot="1">
      <c r="A3" s="142"/>
      <c r="B3" s="142"/>
      <c r="C3" s="119"/>
      <c r="D3" s="119"/>
      <c r="E3" s="119"/>
      <c r="F3" s="119"/>
      <c r="G3" s="120" t="s">
        <v>130</v>
      </c>
      <c r="H3" s="119"/>
    </row>
    <row r="4" spans="1:8" ht="16.5" thickBot="1">
      <c r="A4" s="121">
        <v>1</v>
      </c>
      <c r="B4" s="122" t="s">
        <v>132</v>
      </c>
      <c r="C4" s="123">
        <v>355</v>
      </c>
      <c r="D4" s="123">
        <v>5.5</v>
      </c>
      <c r="E4" s="123">
        <v>0.75</v>
      </c>
      <c r="F4" s="123">
        <v>2153</v>
      </c>
      <c r="G4" s="123">
        <v>578</v>
      </c>
      <c r="H4" s="123">
        <v>608</v>
      </c>
    </row>
    <row r="5" spans="1:8" ht="16.5" thickBot="1">
      <c r="A5" s="121">
        <v>2</v>
      </c>
      <c r="B5" s="122" t="s">
        <v>133</v>
      </c>
      <c r="C5" s="123">
        <v>427</v>
      </c>
      <c r="D5" s="123" t="s">
        <v>134</v>
      </c>
      <c r="E5" s="123">
        <v>0.5</v>
      </c>
      <c r="F5" s="123">
        <v>813</v>
      </c>
      <c r="G5" s="123">
        <v>447</v>
      </c>
      <c r="H5" s="123">
        <v>150</v>
      </c>
    </row>
    <row r="6" spans="1:8" ht="16.5" thickBot="1">
      <c r="A6" s="121">
        <v>3</v>
      </c>
      <c r="B6" s="122" t="s">
        <v>135</v>
      </c>
      <c r="C6" s="123">
        <v>477</v>
      </c>
      <c r="D6" s="123">
        <v>4</v>
      </c>
      <c r="E6" s="123">
        <v>0.5</v>
      </c>
      <c r="F6" s="123">
        <v>1918</v>
      </c>
      <c r="G6" s="123">
        <v>477</v>
      </c>
      <c r="H6" s="123">
        <v>270</v>
      </c>
    </row>
    <row r="7" spans="1:8" ht="16.5" thickBot="1">
      <c r="A7" s="121">
        <v>4</v>
      </c>
      <c r="B7" s="122" t="s">
        <v>136</v>
      </c>
      <c r="C7" s="123">
        <v>315</v>
      </c>
      <c r="D7" s="123">
        <v>3.5</v>
      </c>
      <c r="E7" s="123">
        <v>0.5</v>
      </c>
      <c r="F7" s="123">
        <v>1123</v>
      </c>
      <c r="G7" s="123">
        <v>315</v>
      </c>
      <c r="H7" s="123">
        <v>276</v>
      </c>
    </row>
    <row r="8" spans="1:8" ht="16.5" thickBot="1">
      <c r="A8" s="121">
        <v>5</v>
      </c>
      <c r="B8" s="122" t="s">
        <v>137</v>
      </c>
      <c r="C8" s="124">
        <v>209</v>
      </c>
      <c r="D8" s="124">
        <v>5</v>
      </c>
      <c r="E8" s="124">
        <v>0.5</v>
      </c>
      <c r="F8" s="123">
        <v>1065</v>
      </c>
      <c r="G8" s="123">
        <v>209</v>
      </c>
      <c r="H8" s="124">
        <v>120</v>
      </c>
    </row>
    <row r="9" spans="1:8" ht="16.5" thickBot="1">
      <c r="A9" s="121">
        <v>6</v>
      </c>
      <c r="B9" s="122" t="s">
        <v>138</v>
      </c>
      <c r="C9" s="124">
        <v>464</v>
      </c>
      <c r="D9" s="124" t="s">
        <v>139</v>
      </c>
      <c r="E9" s="124">
        <v>0.5</v>
      </c>
      <c r="F9" s="123">
        <v>1814</v>
      </c>
      <c r="G9" s="123">
        <v>474</v>
      </c>
      <c r="H9" s="124">
        <v>330</v>
      </c>
    </row>
    <row r="10" spans="1:8" ht="16.5" thickBot="1">
      <c r="A10" s="121">
        <v>7</v>
      </c>
      <c r="B10" s="122" t="s">
        <v>140</v>
      </c>
      <c r="C10" s="123">
        <v>305</v>
      </c>
      <c r="D10" s="123">
        <v>4</v>
      </c>
      <c r="E10" s="123">
        <v>0.5</v>
      </c>
      <c r="F10" s="123">
        <v>1290</v>
      </c>
      <c r="G10" s="123">
        <v>315</v>
      </c>
      <c r="H10" s="123">
        <v>350</v>
      </c>
    </row>
    <row r="11" spans="1:8" ht="16.5" thickBot="1">
      <c r="A11" s="121">
        <v>8</v>
      </c>
      <c r="B11" s="122" t="s">
        <v>141</v>
      </c>
      <c r="C11" s="124">
        <v>192</v>
      </c>
      <c r="D11" s="124">
        <v>4</v>
      </c>
      <c r="E11" s="124">
        <v>0.5</v>
      </c>
      <c r="F11" s="123">
        <v>778</v>
      </c>
      <c r="G11" s="123">
        <v>192</v>
      </c>
      <c r="H11" s="124">
        <v>104</v>
      </c>
    </row>
    <row r="12" spans="1:8" ht="16.5" thickBot="1">
      <c r="A12" s="121">
        <v>9</v>
      </c>
      <c r="B12" s="122" t="s">
        <v>142</v>
      </c>
      <c r="C12" s="123">
        <v>687</v>
      </c>
      <c r="D12" s="123">
        <v>5</v>
      </c>
      <c r="E12" s="123">
        <v>0.5</v>
      </c>
      <c r="F12" s="123">
        <v>3495</v>
      </c>
      <c r="G12" s="123">
        <v>697</v>
      </c>
      <c r="H12" s="123">
        <v>250</v>
      </c>
    </row>
    <row r="13" spans="1:8" ht="16.5" thickBot="1">
      <c r="A13" s="121">
        <v>10</v>
      </c>
      <c r="B13" s="122" t="s">
        <v>143</v>
      </c>
      <c r="C13" s="124">
        <v>157</v>
      </c>
      <c r="D13" s="124">
        <v>3.5</v>
      </c>
      <c r="E13" s="124">
        <v>0.5</v>
      </c>
      <c r="F13" s="123">
        <v>560</v>
      </c>
      <c r="G13" s="123">
        <v>157</v>
      </c>
      <c r="H13" s="124">
        <v>104</v>
      </c>
    </row>
    <row r="14" spans="1:8" ht="16.5" thickBot="1">
      <c r="A14" s="121">
        <v>11</v>
      </c>
      <c r="B14" s="122" t="s">
        <v>144</v>
      </c>
      <c r="C14" s="124">
        <v>364</v>
      </c>
      <c r="D14" s="124">
        <v>4</v>
      </c>
      <c r="E14" s="124">
        <v>0.5</v>
      </c>
      <c r="F14" s="123">
        <v>1526</v>
      </c>
      <c r="G14" s="123">
        <v>374</v>
      </c>
      <c r="H14" s="124">
        <v>128</v>
      </c>
    </row>
    <row r="15" spans="1:8" ht="16.5" thickBot="1">
      <c r="A15" s="121">
        <v>12</v>
      </c>
      <c r="B15" s="122" t="s">
        <v>145</v>
      </c>
      <c r="C15" s="123">
        <v>500</v>
      </c>
      <c r="D15" s="123">
        <v>5</v>
      </c>
      <c r="E15" s="123">
        <v>0.5</v>
      </c>
      <c r="F15" s="123">
        <v>2530</v>
      </c>
      <c r="G15" s="123">
        <v>500</v>
      </c>
      <c r="H15" s="123">
        <v>300</v>
      </c>
    </row>
    <row r="16" spans="1:8" ht="16.5" thickBot="1">
      <c r="A16" s="121">
        <v>13</v>
      </c>
      <c r="B16" s="122" t="s">
        <v>146</v>
      </c>
      <c r="C16" s="123">
        <v>459</v>
      </c>
      <c r="D16" s="123">
        <v>5</v>
      </c>
      <c r="E16" s="123">
        <v>0.5</v>
      </c>
      <c r="F16" s="123">
        <v>2325</v>
      </c>
      <c r="G16" s="123">
        <v>459</v>
      </c>
      <c r="H16" s="123">
        <v>370</v>
      </c>
    </row>
    <row r="17" spans="1:8" ht="16.5" thickBot="1">
      <c r="A17" s="121">
        <v>14</v>
      </c>
      <c r="B17" s="122" t="s">
        <v>147</v>
      </c>
      <c r="C17" s="123">
        <v>95</v>
      </c>
      <c r="D17" s="123">
        <v>4</v>
      </c>
      <c r="E17" s="123">
        <v>0.5</v>
      </c>
      <c r="F17" s="123">
        <v>400</v>
      </c>
      <c r="G17" s="123">
        <v>95</v>
      </c>
      <c r="H17" s="123">
        <v>72</v>
      </c>
    </row>
    <row r="18" spans="1:8" ht="16.5" thickBot="1">
      <c r="A18" s="121">
        <v>15</v>
      </c>
      <c r="B18" s="122" t="s">
        <v>148</v>
      </c>
      <c r="C18" s="123">
        <v>155</v>
      </c>
      <c r="D18" s="123">
        <v>3.5</v>
      </c>
      <c r="E18" s="123">
        <v>0.5</v>
      </c>
      <c r="F18" s="123">
        <v>563</v>
      </c>
      <c r="G18" s="123">
        <v>155</v>
      </c>
      <c r="H18" s="123">
        <v>150</v>
      </c>
    </row>
    <row r="19" spans="1:8" ht="16.5" thickBot="1">
      <c r="A19" s="121">
        <v>16</v>
      </c>
      <c r="B19" s="122" t="s">
        <v>149</v>
      </c>
      <c r="C19" s="123">
        <v>551</v>
      </c>
      <c r="D19" s="123">
        <v>4</v>
      </c>
      <c r="E19" s="123">
        <v>0.5</v>
      </c>
      <c r="F19" s="123">
        <v>2324</v>
      </c>
      <c r="G19" s="123">
        <v>571</v>
      </c>
      <c r="H19" s="123">
        <v>540</v>
      </c>
    </row>
    <row r="20" spans="1:8" ht="16.5" thickBot="1">
      <c r="A20" s="121">
        <v>17</v>
      </c>
      <c r="B20" s="122" t="s">
        <v>150</v>
      </c>
      <c r="C20" s="123">
        <v>176</v>
      </c>
      <c r="D20" s="123">
        <v>4</v>
      </c>
      <c r="E20" s="123">
        <v>0.5</v>
      </c>
      <c r="F20" s="123">
        <v>774</v>
      </c>
      <c r="G20" s="123">
        <v>186</v>
      </c>
      <c r="H20" s="123">
        <v>156</v>
      </c>
    </row>
    <row r="21" spans="1:8" ht="16.5" thickBot="1">
      <c r="A21" s="121">
        <v>18</v>
      </c>
      <c r="B21" s="122" t="s">
        <v>151</v>
      </c>
      <c r="C21" s="123">
        <v>1279</v>
      </c>
      <c r="D21" s="123" t="s">
        <v>152</v>
      </c>
      <c r="E21" s="123">
        <v>0.5</v>
      </c>
      <c r="F21" s="123">
        <v>4437</v>
      </c>
      <c r="G21" s="123">
        <v>1319</v>
      </c>
      <c r="H21" s="123">
        <v>396</v>
      </c>
    </row>
    <row r="22" spans="1:8" ht="16.5" thickBot="1">
      <c r="A22" s="121">
        <v>19</v>
      </c>
      <c r="B22" s="122" t="s">
        <v>153</v>
      </c>
      <c r="C22" s="123">
        <v>438</v>
      </c>
      <c r="D22" s="123">
        <v>4</v>
      </c>
      <c r="E22" s="123">
        <v>0.5</v>
      </c>
      <c r="F22" s="123">
        <v>1872</v>
      </c>
      <c r="G22" s="123">
        <v>458</v>
      </c>
      <c r="H22" s="123">
        <v>684</v>
      </c>
    </row>
    <row r="23" spans="1:8" ht="16.5" thickBot="1">
      <c r="A23" s="121">
        <v>20</v>
      </c>
      <c r="B23" s="122" t="s">
        <v>154</v>
      </c>
      <c r="C23" s="123">
        <v>462</v>
      </c>
      <c r="D23" s="123">
        <v>5</v>
      </c>
      <c r="E23" s="123">
        <v>0.5</v>
      </c>
      <c r="F23" s="123">
        <v>2330</v>
      </c>
      <c r="G23" s="123">
        <v>462</v>
      </c>
      <c r="H23" s="123">
        <v>688</v>
      </c>
    </row>
    <row r="24" spans="1:8" ht="16.5" thickBot="1">
      <c r="A24" s="121">
        <v>21</v>
      </c>
      <c r="B24" s="122" t="s">
        <v>155</v>
      </c>
      <c r="C24" s="123">
        <v>353</v>
      </c>
      <c r="D24" s="123" t="s">
        <v>156</v>
      </c>
      <c r="E24" s="123">
        <v>0.5</v>
      </c>
      <c r="F24" s="123">
        <v>1822</v>
      </c>
      <c r="G24" s="123">
        <v>363</v>
      </c>
      <c r="H24" s="123">
        <v>276</v>
      </c>
    </row>
    <row r="25" spans="1:8" ht="16.5" thickBot="1">
      <c r="A25" s="121">
        <v>22</v>
      </c>
      <c r="B25" s="122" t="s">
        <v>157</v>
      </c>
      <c r="C25" s="123">
        <v>217</v>
      </c>
      <c r="D25" s="123">
        <v>5.5</v>
      </c>
      <c r="E25" s="123">
        <v>0.75</v>
      </c>
      <c r="F25" s="123">
        <v>1214</v>
      </c>
      <c r="G25" s="123">
        <v>326</v>
      </c>
      <c r="H25" s="123">
        <v>156</v>
      </c>
    </row>
    <row r="26" spans="1:8" ht="16.5" thickBot="1">
      <c r="A26" s="121">
        <v>23</v>
      </c>
      <c r="B26" s="122" t="s">
        <v>158</v>
      </c>
      <c r="C26" s="123">
        <v>328</v>
      </c>
      <c r="D26" s="123">
        <v>4</v>
      </c>
      <c r="E26" s="123">
        <v>0.5</v>
      </c>
      <c r="F26" s="123">
        <v>1332</v>
      </c>
      <c r="G26" s="123">
        <v>328</v>
      </c>
      <c r="H26" s="123">
        <v>392</v>
      </c>
    </row>
    <row r="27" spans="1:8" ht="16.5" thickBot="1">
      <c r="A27" s="121">
        <v>24</v>
      </c>
      <c r="B27" s="122" t="s">
        <v>159</v>
      </c>
      <c r="C27" s="123">
        <v>165</v>
      </c>
      <c r="D27" s="123">
        <v>4</v>
      </c>
      <c r="E27" s="123">
        <v>0.5</v>
      </c>
      <c r="F27" s="123">
        <v>680</v>
      </c>
      <c r="G27" s="123">
        <v>165</v>
      </c>
      <c r="H27" s="123">
        <v>132</v>
      </c>
    </row>
    <row r="28" spans="1:8" ht="16.5" thickBot="1">
      <c r="A28" s="121">
        <v>25</v>
      </c>
      <c r="B28" s="122" t="s">
        <v>160</v>
      </c>
      <c r="C28" s="123">
        <v>275</v>
      </c>
      <c r="D28" s="123">
        <v>4</v>
      </c>
      <c r="E28" s="123">
        <v>0.5</v>
      </c>
      <c r="F28" s="123">
        <v>1110</v>
      </c>
      <c r="G28" s="123">
        <v>275</v>
      </c>
      <c r="H28" s="123">
        <v>276</v>
      </c>
    </row>
    <row r="29" spans="1:8" ht="16.5" thickBot="1">
      <c r="A29" s="121">
        <v>26</v>
      </c>
      <c r="B29" s="122" t="s">
        <v>161</v>
      </c>
      <c r="C29" s="123">
        <v>285</v>
      </c>
      <c r="D29" s="123">
        <v>4</v>
      </c>
      <c r="E29" s="123">
        <v>0.5</v>
      </c>
      <c r="F29" s="123">
        <v>1160</v>
      </c>
      <c r="G29" s="123">
        <v>285</v>
      </c>
      <c r="H29" s="123">
        <v>160</v>
      </c>
    </row>
    <row r="30" spans="1:8" ht="16.5" thickBot="1">
      <c r="A30" s="121">
        <v>27</v>
      </c>
      <c r="B30" s="122" t="s">
        <v>162</v>
      </c>
      <c r="C30" s="123">
        <v>190</v>
      </c>
      <c r="D30" s="123">
        <v>5</v>
      </c>
      <c r="E30" s="123">
        <v>0.5</v>
      </c>
      <c r="F30" s="123">
        <v>1020</v>
      </c>
      <c r="G30" s="123">
        <v>200</v>
      </c>
      <c r="H30" s="123">
        <v>100</v>
      </c>
    </row>
    <row r="31" spans="1:8" ht="16.5" thickBot="1">
      <c r="A31" s="121">
        <v>28</v>
      </c>
      <c r="B31" s="122" t="s">
        <v>163</v>
      </c>
      <c r="C31" s="123">
        <v>109</v>
      </c>
      <c r="D31" s="123">
        <v>3</v>
      </c>
      <c r="E31" s="123">
        <v>0.375</v>
      </c>
      <c r="F31" s="123">
        <v>347</v>
      </c>
      <c r="G31" s="123">
        <v>82</v>
      </c>
      <c r="H31" s="123">
        <v>64</v>
      </c>
    </row>
    <row r="32" spans="1:8" ht="16.5" thickBot="1">
      <c r="A32" s="121">
        <v>29</v>
      </c>
      <c r="B32" s="122" t="s">
        <v>164</v>
      </c>
      <c r="C32" s="123">
        <v>471</v>
      </c>
      <c r="D32" s="123">
        <v>5</v>
      </c>
      <c r="E32" s="123">
        <v>0.5</v>
      </c>
      <c r="F32" s="123">
        <v>2465</v>
      </c>
      <c r="G32" s="123">
        <v>491</v>
      </c>
      <c r="H32" s="123">
        <v>700</v>
      </c>
    </row>
    <row r="33" spans="1:8" ht="16.5" thickBot="1">
      <c r="A33" s="121">
        <v>30</v>
      </c>
      <c r="B33" s="122" t="s">
        <v>165</v>
      </c>
      <c r="C33" s="123">
        <v>113</v>
      </c>
      <c r="D33" s="123">
        <v>3</v>
      </c>
      <c r="E33" s="123">
        <v>0.375</v>
      </c>
      <c r="F33" s="123">
        <v>359</v>
      </c>
      <c r="G33" s="123">
        <v>85</v>
      </c>
      <c r="H33" s="123">
        <v>50</v>
      </c>
    </row>
    <row r="34" spans="1:8" ht="16.5" thickBot="1">
      <c r="A34" s="121">
        <v>31</v>
      </c>
      <c r="B34" s="122" t="s">
        <v>166</v>
      </c>
      <c r="C34" s="123">
        <v>399</v>
      </c>
      <c r="D34" s="123">
        <v>4</v>
      </c>
      <c r="E34" s="123">
        <v>0.5</v>
      </c>
      <c r="F34" s="123">
        <v>1616</v>
      </c>
      <c r="G34" s="123">
        <v>399</v>
      </c>
      <c r="H34" s="123">
        <v>384</v>
      </c>
    </row>
    <row r="35" spans="1:8" ht="16.5" thickBot="1">
      <c r="A35" s="121">
        <v>32</v>
      </c>
      <c r="B35" s="122" t="s">
        <v>167</v>
      </c>
      <c r="C35" s="123">
        <v>316</v>
      </c>
      <c r="D35" s="123">
        <v>5</v>
      </c>
      <c r="E35" s="123">
        <v>0.5</v>
      </c>
      <c r="F35" s="123">
        <v>1600</v>
      </c>
      <c r="G35" s="123">
        <v>316</v>
      </c>
      <c r="H35" s="123">
        <v>400</v>
      </c>
    </row>
    <row r="36" spans="1:8" ht="16.5" thickBot="1">
      <c r="A36" s="121">
        <v>33</v>
      </c>
      <c r="B36" s="122" t="s">
        <v>168</v>
      </c>
      <c r="C36" s="123">
        <v>579</v>
      </c>
      <c r="D36" s="123" t="s">
        <v>169</v>
      </c>
      <c r="E36" s="123">
        <v>0.5</v>
      </c>
      <c r="F36" s="123">
        <v>2856</v>
      </c>
      <c r="G36" s="123">
        <v>589</v>
      </c>
      <c r="H36" s="123">
        <v>840</v>
      </c>
    </row>
    <row r="37" spans="1:8" ht="16.5" thickBot="1">
      <c r="A37" s="121">
        <v>34</v>
      </c>
      <c r="B37" s="122" t="s">
        <v>170</v>
      </c>
      <c r="C37" s="123">
        <v>143</v>
      </c>
      <c r="D37" s="123">
        <v>5</v>
      </c>
      <c r="E37" s="123">
        <v>0.5</v>
      </c>
      <c r="F37" s="123">
        <v>725</v>
      </c>
      <c r="G37" s="123">
        <v>143</v>
      </c>
      <c r="H37" s="123">
        <v>100</v>
      </c>
    </row>
    <row r="38" spans="1:8" ht="16.5" thickBot="1">
      <c r="A38" s="121">
        <v>35</v>
      </c>
      <c r="B38" s="122" t="s">
        <v>171</v>
      </c>
      <c r="C38" s="123">
        <v>252</v>
      </c>
      <c r="D38" s="123">
        <v>5</v>
      </c>
      <c r="E38" s="123">
        <v>0.5</v>
      </c>
      <c r="F38" s="123">
        <v>1330</v>
      </c>
      <c r="G38" s="123">
        <v>262</v>
      </c>
      <c r="H38" s="123">
        <v>240</v>
      </c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Windows User</cp:lastModifiedBy>
  <cp:lastPrinted>2021-09-13T08:34:14Z</cp:lastPrinted>
  <dcterms:created xsi:type="dcterms:W3CDTF">2010-01-11T12:40:54Z</dcterms:created>
  <dcterms:modified xsi:type="dcterms:W3CDTF">2021-10-22T07:23:07Z</dcterms:modified>
  <cp:category/>
  <cp:version/>
  <cp:contentType/>
  <cp:contentStatus/>
</cp:coreProperties>
</file>